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onery\061\1 výzva\"/>
    </mc:Choice>
  </mc:AlternateContent>
  <xr:revisionPtr revIDLastSave="0" documentId="13_ncr:1_{2AF65BED-8E70-478E-8C7A-4B4258522391}" xr6:coauthVersionLast="36" xr6:coauthVersionMax="47" xr10:uidLastSave="{00000000-0000-0000-0000-000000000000}"/>
  <bookViews>
    <workbookView xWindow="0" yWindow="0" windowWidth="17085" windowHeight="8805" tabRatio="668" xr2:uid="{00000000-000D-0000-FFFF-FFFF00000000}"/>
  </bookViews>
  <sheets>
    <sheet name="Tonery" sheetId="1" r:id="rId1"/>
  </sheets>
  <definedNames>
    <definedName name="_xlnm.Print_Area" localSheetId="0">Tonery!$B$2:$T$11</definedName>
  </definedNames>
  <calcPr calcId="191029"/>
</workbook>
</file>

<file path=xl/calcChain.xml><?xml version="1.0" encoding="utf-8"?>
<calcChain xmlns="http://schemas.openxmlformats.org/spreadsheetml/2006/main">
  <c r="S8" i="1" l="1"/>
  <c r="O8" i="1"/>
  <c r="H8" i="1"/>
  <c r="R8" i="1" l="1"/>
  <c r="O7" i="1"/>
  <c r="H7" i="1" l="1"/>
  <c r="S7" i="1" l="1"/>
  <c r="R7" i="1"/>
  <c r="Q11" i="1" s="1"/>
  <c r="P11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<sst xmlns="http://schemas.openxmlformats.org/spreadsheetml/2006/main" count="41" uniqueCount="39">
  <si>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</si>
  <si>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</si>
  <si>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</si>
  <si>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</si>
  <si>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</si>
  <si>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</si>
  <si>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</si>
  <si>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</si>
  <si>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</si>
  <si>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</si>
  <si>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</si>
  <si>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</si>
  <si>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</si>
  <si>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</si>
  <si>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</si>
  <si>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</si>
  <si>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</si>
  <si>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</si>
  <si>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</si>
  <si>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</si>
  <si>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</si>
  <si>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</si>
  <si>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</si>
  <si>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</si>
  <si>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</si>
  <si>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</si>
  <si>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</si>
  <si>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</si>
  <si>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Příloha č. 2 Kupní smlouvy - technická specifikace
Tonery (II.) 061 - 2021 (originální)</t>
  </si>
  <si>
    <t>Toner do tiskárny Color LaserJet Pro MFP M281fdn - černý</t>
  </si>
  <si>
    <t>SGS-2020-035, řešitel D. Bárková</t>
  </si>
  <si>
    <t>ANO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</si>
  <si>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</si>
  <si>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</si>
  <si>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DFPR - Ing. Mgr. Dana Bárková, Ph.D.,
Tel.: 37763 7003,
E-mail: barkova@kfp.zcu.cz</t>
  </si>
  <si>
    <t>sady Pětatřicátníků 14, 
301 00 Plzeň,
Fakulta právnická - Kancelář děkana,
místnost PC 215</t>
  </si>
  <si>
    <t>Toner do tiskárny Color LaserJet Pro MFP M281fdn - celá sada (černá + barvy)</t>
  </si>
  <si>
    <t>Originální tonery. 
Výtěžnost černého 3 200 stran. 
Výtěžnost barevného 2 500 stran (3x barevný).</t>
  </si>
  <si>
    <t>Originální toner. Výtěžnost 3 200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</si>
</sst>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I1" zoomScale="75" zoomScaleNormal="75" workbookViewId="0">
      <selection activeCell="M18" sqref="M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3.5703125" style="1" customWidth="1"/>
    <col min="9" max="9" width="21.85546875" style="1" customWidth="1"/>
    <col min="10" max="10" width="16.85546875" style="1" customWidth="1"/>
    <col min="11" max="11" width="40.28515625" style="5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69" t="s">
        <v>28</v>
      </c>
      <c r="C1" s="70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33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66" t="s">
        <v>8</v>
      </c>
      <c r="S6" s="66" t="s">
        <v>9</v>
      </c>
      <c r="T6" s="38" t="s">
        <v>25</v>
      </c>
      <c r="U6" s="38" t="s">
        <v>26</v>
      </c>
    </row>
    <row r="7" spans="2:21" ht="84" customHeight="1" thickTop="1" x14ac:dyDescent="0.25">
      <c r="B7" s="48">
        <v>1</v>
      </c>
      <c r="C7" s="67" t="s">
        <v>36</v>
      </c>
      <c r="D7" s="49">
        <v>1</v>
      </c>
      <c r="E7" s="50" t="s">
        <v>27</v>
      </c>
      <c r="F7" s="67" t="s">
        <v>37</v>
      </c>
      <c r="G7" s="90"/>
      <c r="H7" s="51" t="str">
        <f t="shared" ref="H7:H8" si="0">IF(P7&gt;1999,"ANO","NE")</f>
        <v>ANO</v>
      </c>
      <c r="I7" s="76" t="s">
        <v>32</v>
      </c>
      <c r="J7" s="78" t="s">
        <v>31</v>
      </c>
      <c r="K7" s="76" t="s">
        <v>30</v>
      </c>
      <c r="L7" s="76" t="s">
        <v>34</v>
      </c>
      <c r="M7" s="76" t="s">
        <v>35</v>
      </c>
      <c r="N7" s="81">
        <v>14</v>
      </c>
      <c r="O7" s="52">
        <f>D7*P7</f>
        <v>10000</v>
      </c>
      <c r="P7" s="53">
        <v>10000</v>
      </c>
      <c r="Q7" s="92"/>
      <c r="R7" s="54">
        <f>D7*Q7</f>
        <v>0</v>
      </c>
      <c r="S7" s="55" t="str">
        <f t="shared" ref="S7" si="1">IF(ISNUMBER(Q7), IF(Q7&gt;P7,"NEVYHOVUJE","VYHOVUJE")," ")</f>
        <v xml:space="preserve"> </v>
      </c>
      <c r="T7" s="83"/>
      <c r="U7" s="83" t="s">
        <v>10</v>
      </c>
    </row>
    <row r="8" spans="2:21" ht="73.5" customHeight="1" thickBot="1" x14ac:dyDescent="0.3">
      <c r="B8" s="56">
        <v>2</v>
      </c>
      <c r="C8" s="57" t="s">
        <v>29</v>
      </c>
      <c r="D8" s="58">
        <v>1</v>
      </c>
      <c r="E8" s="59" t="s">
        <v>27</v>
      </c>
      <c r="F8" s="68" t="s">
        <v>38</v>
      </c>
      <c r="G8" s="91"/>
      <c r="H8" s="60" t="str">
        <f t="shared" si="0"/>
        <v>ANO</v>
      </c>
      <c r="I8" s="77"/>
      <c r="J8" s="79"/>
      <c r="K8" s="80"/>
      <c r="L8" s="77"/>
      <c r="M8" s="77"/>
      <c r="N8" s="82"/>
      <c r="O8" s="61">
        <f t="shared" ref="O8" si="2">D8*P8</f>
        <v>3000</v>
      </c>
      <c r="P8" s="62">
        <v>3000</v>
      </c>
      <c r="Q8" s="93"/>
      <c r="R8" s="63">
        <f t="shared" ref="R8" si="3">D8*Q8</f>
        <v>0</v>
      </c>
      <c r="S8" s="64" t="str">
        <f t="shared" ref="S8" si="4">IF(ISNUMBER(Q8), IF(Q8&gt;P8,"NEVYHOVUJE","VYHOVUJE")," ")</f>
        <v xml:space="preserve"> </v>
      </c>
      <c r="T8" s="84"/>
      <c r="U8" s="84"/>
    </row>
    <row r="9" spans="2:21" ht="16.5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47"/>
    </row>
    <row r="10" spans="2:21" ht="60.75" customHeight="1" thickTop="1" thickBot="1" x14ac:dyDescent="0.3">
      <c r="B10" s="71" t="s">
        <v>14</v>
      </c>
      <c r="C10" s="72"/>
      <c r="D10" s="72"/>
      <c r="E10" s="72"/>
      <c r="F10" s="72"/>
      <c r="G10" s="72"/>
      <c r="H10" s="65"/>
      <c r="I10" s="27"/>
      <c r="J10" s="27"/>
      <c r="K10" s="27"/>
      <c r="L10" s="12"/>
      <c r="M10" s="12"/>
      <c r="N10" s="28"/>
      <c r="O10" s="28"/>
      <c r="P10" s="29" t="s">
        <v>11</v>
      </c>
      <c r="Q10" s="73" t="s">
        <v>12</v>
      </c>
      <c r="R10" s="74"/>
      <c r="S10" s="75"/>
      <c r="T10" s="22"/>
      <c r="U10" s="30"/>
    </row>
    <row r="11" spans="2:21" ht="33.75" customHeight="1" thickTop="1" thickBot="1" x14ac:dyDescent="0.3">
      <c r="B11" s="85" t="s">
        <v>15</v>
      </c>
      <c r="C11" s="86"/>
      <c r="D11" s="86"/>
      <c r="E11" s="86"/>
      <c r="F11" s="86"/>
      <c r="G11" s="86"/>
      <c r="H11" s="37"/>
      <c r="I11" s="31"/>
      <c r="L11" s="10"/>
      <c r="M11" s="10"/>
      <c r="N11" s="32"/>
      <c r="O11" s="32"/>
      <c r="P11" s="33">
        <f>SUM(O7:O8)</f>
        <v>13000</v>
      </c>
      <c r="Q11" s="87">
        <f>SUM(R7:R8)</f>
        <v>0</v>
      </c>
      <c r="R11" s="88"/>
      <c r="S11" s="89"/>
    </row>
    <row r="12" spans="2:21" ht="14.25" customHeight="1" thickTop="1" x14ac:dyDescent="0.25"/>
    <row r="13" spans="2:21" ht="14.25" customHeight="1" x14ac:dyDescent="0.25">
      <c r="B13" s="40"/>
    </row>
    <row r="14" spans="2:21" ht="14.25" customHeight="1" x14ac:dyDescent="0.25">
      <c r="B14" s="41"/>
      <c r="C14" s="40"/>
    </row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nJxoTSu4cW7JA4g8BhTSCNzGRn95QQAgFvXkY/QlkWR2tCR5l30uYaqiOHsd8tWjxgNjlE+8KZagdcOdFEdhiA==" saltValue="Z7KbjVM9rtglASB96yLMEQ==" spinCount="100000" sheet="1" objects="1" scenarios="1"/>
  <mergeCells count="13">
    <mergeCell ref="T7:T8"/>
    <mergeCell ref="U7:U8"/>
    <mergeCell ref="B11:G11"/>
    <mergeCell ref="Q11:S11"/>
    <mergeCell ref="B1:C1"/>
    <mergeCell ref="B10:G10"/>
    <mergeCell ref="Q10:S10"/>
    <mergeCell ref="I7:I8"/>
    <mergeCell ref="J7:J8"/>
    <mergeCell ref="K7:K8"/>
    <mergeCell ref="L7:L8"/>
    <mergeCell ref="M7:M8"/>
    <mergeCell ref="N7:N8"/>
  </mergeCells>
  <conditionalFormatting sqref="B7:B8 D7:D8">
    <cfRule type="containsBlanks" dxfId="10" priority="53">
      <formula>LEN(TRIM(B7))=0</formula>
    </cfRule>
  </conditionalFormatting>
  <conditionalFormatting sqref="B7:B8">
    <cfRule type="cellIs" dxfId="9" priority="48" operator="greaterThanOrEqual">
      <formula>1</formula>
    </cfRule>
  </conditionalFormatting>
  <conditionalFormatting sqref="S7:S8">
    <cfRule type="cellIs" dxfId="8" priority="45" operator="equal">
      <formula>"VYHOVUJE"</formula>
    </cfRule>
  </conditionalFormatting>
  <conditionalFormatting sqref="S7:S8">
    <cfRule type="cellIs" dxfId="7" priority="44" operator="equal">
      <formula>"NEVYHOVUJE"</formula>
    </cfRule>
  </conditionalFormatting>
  <conditionalFormatting sqref="G7:G8 Q7:Q8">
    <cfRule type="containsBlanks" dxfId="6" priority="25">
      <formula>LEN(TRIM(G7))=0</formula>
    </cfRule>
  </conditionalFormatting>
  <conditionalFormatting sqref="G7:G8 Q7:Q8">
    <cfRule type="notContainsBlanks" dxfId="5" priority="23">
      <formula>LEN(TRIM(G7))&gt;0</formula>
    </cfRule>
  </conditionalFormatting>
  <conditionalFormatting sqref="G7:G8 Q7:Q8">
    <cfRule type="notContainsBlanks" dxfId="4" priority="22">
      <formula>LEN(TRIM(G7))&gt;0</formula>
    </cfRule>
  </conditionalFormatting>
  <conditionalFormatting sqref="G7:G8">
    <cfRule type="notContainsBlanks" dxfId="3" priority="21">
      <formula>LEN(TRIM(G7))&gt;0</formula>
    </cfRule>
  </conditionalFormatting>
  <conditionalFormatting sqref="H7:H8">
    <cfRule type="containsBlanks" dxfId="2" priority="54">
      <formula>LEN(TRIM(H7))=0</formula>
    </cfRule>
  </conditionalFormatting>
  <conditionalFormatting sqref="H7:H8">
    <cfRule type="notContainsBlanks" dxfId="1" priority="56">
      <formula>LEN(TRIM(H7))&gt;0</formula>
    </cfRule>
  </conditionalFormatting>
  <conditionalFormatting sqref="H7:H8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2021-11-12T10:02:44Z</cp:lastPrinted>
  <dcterms:created xsi:type="dcterms:W3CDTF">2014-03-05T12:43:32Z</dcterms:created>
  <dcterms:modified xsi:type="dcterms:W3CDTF">2021-12-20T06:35:05Z</dcterms:modified>
</cp:coreProperties>
</file>